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rdenas\Desktop\"/>
    </mc:Choice>
  </mc:AlternateContent>
  <bookViews>
    <workbookView xWindow="0" yWindow="0" windowWidth="28800" windowHeight="12300" activeTab="1"/>
  </bookViews>
  <sheets>
    <sheet name="RDS-RLP" sheetId="2" r:id="rId1"/>
    <sheet name="RVA-RVT" sheetId="3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J11" i="2"/>
  <c r="J9" i="2"/>
  <c r="J8" i="2"/>
  <c r="J7" i="2"/>
  <c r="J6" i="2"/>
  <c r="K6" i="2" s="1"/>
  <c r="J14" i="2" l="1"/>
  <c r="K14" i="2" s="1"/>
  <c r="L14" i="2" s="1"/>
  <c r="K13" i="2"/>
  <c r="L13" i="2" s="1"/>
  <c r="K11" i="2"/>
  <c r="L11" i="2" s="1"/>
  <c r="J12" i="2"/>
  <c r="K12" i="2" s="1"/>
  <c r="L12" i="2" s="1"/>
  <c r="J10" i="2"/>
  <c r="K10" i="2" s="1"/>
  <c r="L10" i="2" s="1"/>
  <c r="K9" i="2"/>
  <c r="L9" i="2" s="1"/>
  <c r="K7" i="2" l="1"/>
  <c r="L7" i="2" s="1"/>
  <c r="K8" i="2" l="1"/>
  <c r="L8" i="2" s="1"/>
  <c r="L6" i="2"/>
</calcChain>
</file>

<file path=xl/sharedStrings.xml><?xml version="1.0" encoding="utf-8"?>
<sst xmlns="http://schemas.openxmlformats.org/spreadsheetml/2006/main" count="375" uniqueCount="56">
  <si>
    <t xml:space="preserve">ANEXO Nº1 : PLAZAS A LICITAR Y FOCALIZACIÓN TERRITORIAL RESIDENCIAS </t>
  </si>
  <si>
    <t xml:space="preserve">REGIÓN </t>
  </si>
  <si>
    <t>CÓDIGO LICITACIÓN</t>
  </si>
  <si>
    <t>TIPO</t>
  </si>
  <si>
    <t>MODELO</t>
  </si>
  <si>
    <t>COMUNA BASE PREFERENTE</t>
  </si>
  <si>
    <t>FOCALIZACIÓN</t>
  </si>
  <si>
    <t>COBERTURA</t>
  </si>
  <si>
    <t>EDAD</t>
  </si>
  <si>
    <t>SEXO</t>
  </si>
  <si>
    <t>COSTO NIÑO MES</t>
  </si>
  <si>
    <t>MONTO ANUAL Anexo Nº1</t>
  </si>
  <si>
    <t>MONTO PERIODO A LICITAR</t>
  </si>
  <si>
    <t>PERIODO A LICITAR (AÑOS)</t>
  </si>
  <si>
    <t>R - CENTROS RESIDENCIALES</t>
  </si>
  <si>
    <t xml:space="preserve">RDS </t>
  </si>
  <si>
    <t>COQUIMBO</t>
  </si>
  <si>
    <t>REGIONAL</t>
  </si>
  <si>
    <t>4 a 17 años, 11 meses y 29 días</t>
  </si>
  <si>
    <t>A</t>
  </si>
  <si>
    <t>P - PROGRAMAS</t>
  </si>
  <si>
    <t>PRD</t>
  </si>
  <si>
    <t xml:space="preserve">PRE </t>
  </si>
  <si>
    <t>RLP</t>
  </si>
  <si>
    <t>CALAMA</t>
  </si>
  <si>
    <t>0 a 5 años, 11 meses y 29 días</t>
  </si>
  <si>
    <t>PER</t>
  </si>
  <si>
    <t>ANTOFAGASTA</t>
  </si>
  <si>
    <t>ANEXO Nº1 : PLAZAS A LICITAR Y FOCALIZACIÓN TERRITORIAL RVA</t>
  </si>
  <si>
    <t>FOCALIZACIÓN TERRITORIAL</t>
  </si>
  <si>
    <t>NÚMERO DE PLAZAS TOTALES</t>
  </si>
  <si>
    <t>MONTO ANUAL TOTAL</t>
  </si>
  <si>
    <t>RVA</t>
  </si>
  <si>
    <t>Lo Barnechea</t>
  </si>
  <si>
    <t>14 a 17 años, 11 meses y 29 días</t>
  </si>
  <si>
    <t>M</t>
  </si>
  <si>
    <t>3 años</t>
  </si>
  <si>
    <t>PRE</t>
  </si>
  <si>
    <t>PPE</t>
  </si>
  <si>
    <t>Melipilla</t>
  </si>
  <si>
    <t>F</t>
  </si>
  <si>
    <t>Peñalolen</t>
  </si>
  <si>
    <t>Puente Alto</t>
  </si>
  <si>
    <t>Estación Central</t>
  </si>
  <si>
    <t xml:space="preserve">Arauco </t>
  </si>
  <si>
    <t>2 años 9 meses</t>
  </si>
  <si>
    <t>Temuco /Nueva Imperial</t>
  </si>
  <si>
    <t>La Serena - Vicuña – Coquimbo - Ovalle </t>
  </si>
  <si>
    <t>2 años 6 meses</t>
  </si>
  <si>
    <t>PUERTO MONTT</t>
  </si>
  <si>
    <t>RVT</t>
  </si>
  <si>
    <t>Las Condes</t>
  </si>
  <si>
    <t>9 a  13 años, 11 meses y 29 días</t>
  </si>
  <si>
    <t>La Florida</t>
  </si>
  <si>
    <t>Linares</t>
  </si>
  <si>
    <t xml:space="preserve">Concepción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</si>
</sst>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_-;\-&quot;$&quot;\ * #,##0_-;_-&quot;$&quot;\ * &quot;-&quot;_-;_-@_-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164" fontId="0" fillId="0" borderId="0" xfId="0" applyNumberFormat="1"/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0" fontId="0" fillId="0" borderId="0" xfId="0" applyFill="1"/>
    <xf numFmtId="164" fontId="2" fillId="0" borderId="5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vertical="center"/>
    </xf>
    <xf numFmtId="164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4" fontId="0" fillId="0" borderId="0" xfId="0" applyNumberFormat="1" applyFill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5" zoomScale="106" zoomScaleNormal="80" workbookViewId="0">
      <selection activeCell="L16" sqref="L16"/>
    </sheetView>
  </sheetViews>
  <sheetFormatPr baseColWidth="10" defaultColWidth="11.42578125" defaultRowHeight="15" x14ac:dyDescent="0.25"/>
  <cols>
    <col min="3" max="3" width="18.140625" customWidth="1"/>
    <col min="5" max="5" width="14.42578125" customWidth="1"/>
    <col min="6" max="6" width="12.85546875" customWidth="1"/>
    <col min="8" max="8" width="14.28515625" customWidth="1"/>
    <col min="11" max="11" width="14.140625" customWidth="1"/>
    <col min="12" max="12" width="18.42578125" customWidth="1"/>
  </cols>
  <sheetData>
    <row r="1" spans="1:14" s="14" customFormat="1" ht="12.75" x14ac:dyDescent="0.25">
      <c r="B1" s="15"/>
      <c r="C1" s="16"/>
      <c r="D1" s="17"/>
      <c r="H1" s="16"/>
      <c r="J1" s="18"/>
      <c r="K1" s="17"/>
      <c r="L1" s="17"/>
      <c r="M1" s="17"/>
    </row>
    <row r="2" spans="1:14" s="14" customFormat="1" ht="12.75" x14ac:dyDescent="0.25">
      <c r="B2" s="15"/>
      <c r="C2" s="16"/>
      <c r="D2" s="17"/>
      <c r="H2" s="16"/>
      <c r="I2" s="14">
        <v>9</v>
      </c>
      <c r="J2" s="18">
        <v>21</v>
      </c>
      <c r="K2" s="17">
        <v>17240</v>
      </c>
      <c r="L2" s="17"/>
      <c r="M2" s="17"/>
    </row>
    <row r="3" spans="1:14" s="14" customFormat="1" ht="11.25" customHeight="1" x14ac:dyDescent="0.25">
      <c r="B3" s="15"/>
      <c r="C3" s="16"/>
      <c r="D3" s="17"/>
      <c r="H3" s="16"/>
      <c r="J3" s="18"/>
      <c r="K3" s="17"/>
      <c r="L3" s="17"/>
      <c r="M3" s="17"/>
    </row>
    <row r="4" spans="1:14" s="19" customFormat="1" ht="36" customHeight="1" x14ac:dyDescent="0.25">
      <c r="A4" s="88" t="s">
        <v>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4" s="20" customFormat="1" ht="47.25" customHeight="1" x14ac:dyDescent="0.25">
      <c r="A5" s="21" t="s">
        <v>1</v>
      </c>
      <c r="B5" s="21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</row>
    <row r="6" spans="1:14" s="9" customFormat="1" ht="25.5" x14ac:dyDescent="0.25">
      <c r="A6" s="10">
        <v>4</v>
      </c>
      <c r="B6" s="11">
        <v>6604</v>
      </c>
      <c r="C6" s="10" t="s">
        <v>14</v>
      </c>
      <c r="D6" s="10" t="s">
        <v>15</v>
      </c>
      <c r="E6" s="10" t="s">
        <v>16</v>
      </c>
      <c r="F6" s="10" t="s">
        <v>17</v>
      </c>
      <c r="G6" s="11">
        <v>20</v>
      </c>
      <c r="H6" s="10" t="s">
        <v>18</v>
      </c>
      <c r="I6" s="11" t="s">
        <v>19</v>
      </c>
      <c r="J6" s="12">
        <f>(((I2*(14+192)%)+I2)+((J2*(14+42.5)%)+J2))*K2</f>
        <v>1041382.2</v>
      </c>
      <c r="K6" s="13">
        <f>J6*G6*12</f>
        <v>249931728</v>
      </c>
      <c r="L6" s="13">
        <f t="shared" ref="L6:L8" si="0">K6*M6</f>
        <v>374897592</v>
      </c>
      <c r="M6" s="11">
        <v>1.5</v>
      </c>
    </row>
    <row r="7" spans="1:14" s="9" customFormat="1" ht="25.5" x14ac:dyDescent="0.25">
      <c r="A7" s="10">
        <v>4</v>
      </c>
      <c r="B7" s="11">
        <v>6604</v>
      </c>
      <c r="C7" s="10" t="s">
        <v>20</v>
      </c>
      <c r="D7" s="10" t="s">
        <v>21</v>
      </c>
      <c r="E7" s="10" t="s">
        <v>16</v>
      </c>
      <c r="F7" s="10" t="s">
        <v>17</v>
      </c>
      <c r="G7" s="11">
        <v>20</v>
      </c>
      <c r="H7" s="10" t="s">
        <v>18</v>
      </c>
      <c r="I7" s="11" t="s">
        <v>19</v>
      </c>
      <c r="J7" s="50">
        <f>((9.3*14%)+9.3)*K2</f>
        <v>182778.48</v>
      </c>
      <c r="K7" s="13">
        <f t="shared" ref="K7:K8" si="1">J7*G7*12</f>
        <v>43866835.200000003</v>
      </c>
      <c r="L7" s="13">
        <f t="shared" si="0"/>
        <v>65800252.800000004</v>
      </c>
      <c r="M7" s="11">
        <v>1.5</v>
      </c>
    </row>
    <row r="8" spans="1:14" s="9" customFormat="1" ht="25.5" x14ac:dyDescent="0.25">
      <c r="A8" s="10">
        <v>4</v>
      </c>
      <c r="B8" s="10">
        <v>6604</v>
      </c>
      <c r="C8" s="10" t="s">
        <v>20</v>
      </c>
      <c r="D8" s="10" t="s">
        <v>22</v>
      </c>
      <c r="E8" s="10" t="s">
        <v>16</v>
      </c>
      <c r="F8" s="10" t="s">
        <v>17</v>
      </c>
      <c r="G8" s="11">
        <v>20</v>
      </c>
      <c r="H8" s="10" t="s">
        <v>18</v>
      </c>
      <c r="I8" s="46" t="s">
        <v>19</v>
      </c>
      <c r="J8" s="45">
        <f>((9.3*14%)+9.3)*K2</f>
        <v>182778.48</v>
      </c>
      <c r="K8" s="48">
        <f t="shared" si="1"/>
        <v>43866835.200000003</v>
      </c>
      <c r="L8" s="13">
        <f t="shared" si="0"/>
        <v>65800252.800000004</v>
      </c>
      <c r="M8" s="11">
        <v>1.5</v>
      </c>
    </row>
    <row r="9" spans="1:14" ht="25.5" x14ac:dyDescent="0.25">
      <c r="A9" s="44">
        <v>2</v>
      </c>
      <c r="B9" s="8">
        <v>6605</v>
      </c>
      <c r="C9" s="22" t="s">
        <v>14</v>
      </c>
      <c r="D9" s="22" t="s">
        <v>23</v>
      </c>
      <c r="E9" s="22" t="s">
        <v>24</v>
      </c>
      <c r="F9" s="8" t="s">
        <v>17</v>
      </c>
      <c r="G9" s="8">
        <v>25</v>
      </c>
      <c r="H9" s="22" t="s">
        <v>25</v>
      </c>
      <c r="I9" s="47" t="s">
        <v>19</v>
      </c>
      <c r="J9" s="6">
        <f>(((I2*(28+178)%)+I2)+((J2*(28+90)%)+J2))*K2</f>
        <v>1264036.7999999998</v>
      </c>
      <c r="K9" s="49">
        <f>J9*G9*12</f>
        <v>379211039.99999994</v>
      </c>
      <c r="L9" s="6">
        <f>+K9*M9</f>
        <v>379211039.99999994</v>
      </c>
      <c r="M9" s="11">
        <v>1</v>
      </c>
      <c r="N9" s="35"/>
    </row>
    <row r="10" spans="1:14" ht="25.5" x14ac:dyDescent="0.25">
      <c r="A10" s="44">
        <v>2</v>
      </c>
      <c r="B10" s="8">
        <v>6605</v>
      </c>
      <c r="C10" s="22" t="s">
        <v>20</v>
      </c>
      <c r="D10" s="22" t="s">
        <v>26</v>
      </c>
      <c r="E10" s="22" t="s">
        <v>24</v>
      </c>
      <c r="F10" s="8" t="s">
        <v>17</v>
      </c>
      <c r="G10" s="8">
        <v>25</v>
      </c>
      <c r="H10" s="22" t="s">
        <v>25</v>
      </c>
      <c r="I10" s="8" t="s">
        <v>19</v>
      </c>
      <c r="J10" s="45">
        <f>((9.3*28%)+9.3)*K2</f>
        <v>205224.96000000002</v>
      </c>
      <c r="K10" s="6">
        <f t="shared" ref="K10:K12" si="2">J10*G10*12</f>
        <v>61567488.000000015</v>
      </c>
      <c r="L10" s="6">
        <f t="shared" ref="L10:L14" si="3">+K10*M10</f>
        <v>61567488.000000015</v>
      </c>
      <c r="M10" s="11">
        <v>1</v>
      </c>
      <c r="N10" s="35"/>
    </row>
    <row r="11" spans="1:14" ht="25.5" x14ac:dyDescent="0.25">
      <c r="A11" s="44">
        <v>2</v>
      </c>
      <c r="B11" s="8">
        <v>6606</v>
      </c>
      <c r="C11" s="22" t="s">
        <v>14</v>
      </c>
      <c r="D11" s="22" t="s">
        <v>23</v>
      </c>
      <c r="E11" s="22" t="s">
        <v>27</v>
      </c>
      <c r="F11" s="8" t="s">
        <v>17</v>
      </c>
      <c r="G11" s="8">
        <v>25</v>
      </c>
      <c r="H11" s="22" t="s">
        <v>25</v>
      </c>
      <c r="I11" s="8" t="s">
        <v>19</v>
      </c>
      <c r="J11" s="6">
        <f>(((I2*(28+178)%)+I2)+((J2*(28+90)%)+J2))*K2</f>
        <v>1264036.7999999998</v>
      </c>
      <c r="K11" s="6">
        <f t="shared" si="2"/>
        <v>379211039.99999994</v>
      </c>
      <c r="L11" s="6">
        <f t="shared" si="3"/>
        <v>379211039.99999994</v>
      </c>
      <c r="M11" s="11">
        <v>1</v>
      </c>
      <c r="N11" s="35"/>
    </row>
    <row r="12" spans="1:14" ht="25.5" x14ac:dyDescent="0.25">
      <c r="A12" s="44">
        <v>2</v>
      </c>
      <c r="B12" s="8">
        <v>6606</v>
      </c>
      <c r="C12" s="22" t="s">
        <v>20</v>
      </c>
      <c r="D12" s="22" t="s">
        <v>26</v>
      </c>
      <c r="E12" s="22" t="s">
        <v>27</v>
      </c>
      <c r="F12" s="8" t="s">
        <v>17</v>
      </c>
      <c r="G12" s="8">
        <v>25</v>
      </c>
      <c r="H12" s="22" t="s">
        <v>25</v>
      </c>
      <c r="I12" s="8" t="s">
        <v>19</v>
      </c>
      <c r="J12" s="45">
        <f>((9.3*28%)+9.3)*K2</f>
        <v>205224.96000000002</v>
      </c>
      <c r="K12" s="6">
        <f t="shared" si="2"/>
        <v>61567488.000000015</v>
      </c>
      <c r="L12" s="6">
        <f t="shared" si="3"/>
        <v>61567488.000000015</v>
      </c>
      <c r="M12" s="11">
        <v>1</v>
      </c>
      <c r="N12" s="35"/>
    </row>
    <row r="13" spans="1:14" ht="25.5" x14ac:dyDescent="0.25">
      <c r="A13" s="44">
        <v>2</v>
      </c>
      <c r="B13" s="8">
        <v>6607</v>
      </c>
      <c r="C13" s="22" t="s">
        <v>14</v>
      </c>
      <c r="D13" s="22" t="s">
        <v>23</v>
      </c>
      <c r="E13" s="22" t="s">
        <v>27</v>
      </c>
      <c r="F13" s="8" t="s">
        <v>17</v>
      </c>
      <c r="G13" s="8">
        <v>20</v>
      </c>
      <c r="H13" s="22" t="s">
        <v>25</v>
      </c>
      <c r="I13" s="8" t="s">
        <v>19</v>
      </c>
      <c r="J13" s="6">
        <f>(((I2*(28+192)%)+I2)+((J2*(28+90)%)+J2))*K2</f>
        <v>1285759.2</v>
      </c>
      <c r="K13" s="6">
        <f t="shared" ref="K13:K14" si="4">J13*G13*12</f>
        <v>308582208</v>
      </c>
      <c r="L13" s="6">
        <f t="shared" si="3"/>
        <v>308582208</v>
      </c>
      <c r="M13" s="11">
        <v>1</v>
      </c>
      <c r="N13" s="35"/>
    </row>
    <row r="14" spans="1:14" ht="25.5" x14ac:dyDescent="0.25">
      <c r="A14" s="44">
        <v>2</v>
      </c>
      <c r="B14" s="8">
        <v>6607</v>
      </c>
      <c r="C14" s="22" t="s">
        <v>20</v>
      </c>
      <c r="D14" s="22" t="s">
        <v>26</v>
      </c>
      <c r="E14" s="22" t="s">
        <v>27</v>
      </c>
      <c r="F14" s="8" t="s">
        <v>17</v>
      </c>
      <c r="G14" s="8">
        <v>20</v>
      </c>
      <c r="H14" s="22" t="s">
        <v>25</v>
      </c>
      <c r="I14" s="8" t="s">
        <v>19</v>
      </c>
      <c r="J14" s="45">
        <f>((9.3*28%)+9.3)*K2</f>
        <v>205224.96000000002</v>
      </c>
      <c r="K14" s="6">
        <f t="shared" si="4"/>
        <v>49253990.400000006</v>
      </c>
      <c r="L14" s="6">
        <f t="shared" si="3"/>
        <v>49253990.400000006</v>
      </c>
      <c r="M14" s="11">
        <v>1</v>
      </c>
      <c r="N14" s="35"/>
    </row>
    <row r="15" spans="1:14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</sheetData>
  <mergeCells count="1">
    <mergeCell ref="A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48"/>
  <sheetViews>
    <sheetView tabSelected="1" topLeftCell="A26" zoomScale="107" zoomScaleNormal="90" workbookViewId="0">
      <selection activeCell="K51" sqref="K51"/>
    </sheetView>
  </sheetViews>
  <sheetFormatPr baseColWidth="10" defaultColWidth="11.42578125" defaultRowHeight="15" x14ac:dyDescent="0.25"/>
  <cols>
    <col min="3" max="3" width="28.28515625" customWidth="1"/>
    <col min="5" max="5" width="21.85546875" customWidth="1"/>
    <col min="6" max="6" width="11.85546875" customWidth="1"/>
    <col min="8" max="8" width="37.140625" customWidth="1"/>
    <col min="10" max="10" width="13.140625" customWidth="1"/>
    <col min="11" max="11" width="18.28515625" customWidth="1"/>
    <col min="12" max="12" width="13" customWidth="1"/>
    <col min="13" max="13" width="12.42578125" bestFit="1" customWidth="1"/>
    <col min="14" max="14" width="13.42578125" bestFit="1" customWidth="1"/>
  </cols>
  <sheetData>
    <row r="2" spans="1:12" x14ac:dyDescent="0.25">
      <c r="J2" s="3"/>
    </row>
    <row r="3" spans="1:12" s="2" customFormat="1" ht="27" customHeight="1" x14ac:dyDescent="0.2">
      <c r="A3" s="89" t="s">
        <v>28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s="4" customFormat="1" ht="78.95" customHeight="1" x14ac:dyDescent="0.2">
      <c r="A4" s="52" t="s">
        <v>1</v>
      </c>
      <c r="B4" s="53" t="s">
        <v>2</v>
      </c>
      <c r="C4" s="53" t="s">
        <v>3</v>
      </c>
      <c r="D4" s="53" t="s">
        <v>4</v>
      </c>
      <c r="E4" s="53" t="s">
        <v>5</v>
      </c>
      <c r="F4" s="53" t="s">
        <v>29</v>
      </c>
      <c r="G4" s="53" t="s">
        <v>30</v>
      </c>
      <c r="H4" s="53" t="s">
        <v>8</v>
      </c>
      <c r="I4" s="53" t="s">
        <v>9</v>
      </c>
      <c r="J4" s="53" t="s">
        <v>31</v>
      </c>
      <c r="K4" s="53" t="s">
        <v>12</v>
      </c>
      <c r="L4" s="54" t="s">
        <v>13</v>
      </c>
    </row>
    <row r="5" spans="1:12" s="35" customFormat="1" x14ac:dyDescent="0.25">
      <c r="A5" s="55">
        <v>13</v>
      </c>
      <c r="B5" s="1">
        <v>6608</v>
      </c>
      <c r="C5" s="5" t="s">
        <v>14</v>
      </c>
      <c r="D5" s="5" t="s">
        <v>32</v>
      </c>
      <c r="E5" s="5" t="s">
        <v>33</v>
      </c>
      <c r="F5" s="1" t="s">
        <v>17</v>
      </c>
      <c r="G5" s="1">
        <v>12</v>
      </c>
      <c r="H5" s="5" t="s">
        <v>34</v>
      </c>
      <c r="I5" s="8" t="s">
        <v>35</v>
      </c>
      <c r="J5" s="6">
        <v>126995356.80000001</v>
      </c>
      <c r="K5" s="7">
        <v>380986070.40000004</v>
      </c>
      <c r="L5" s="56" t="s">
        <v>36</v>
      </c>
    </row>
    <row r="6" spans="1:12" s="35" customFormat="1" x14ac:dyDescent="0.25">
      <c r="A6" s="55">
        <v>13</v>
      </c>
      <c r="B6" s="1">
        <v>6608</v>
      </c>
      <c r="C6" s="5" t="s">
        <v>20</v>
      </c>
      <c r="D6" s="5" t="s">
        <v>37</v>
      </c>
      <c r="E6" s="5" t="s">
        <v>33</v>
      </c>
      <c r="F6" s="1" t="s">
        <v>17</v>
      </c>
      <c r="G6" s="1">
        <v>12</v>
      </c>
      <c r="H6" s="5" t="s">
        <v>34</v>
      </c>
      <c r="I6" s="8" t="s">
        <v>35</v>
      </c>
      <c r="J6" s="6">
        <v>23087808</v>
      </c>
      <c r="K6" s="7">
        <v>69263424</v>
      </c>
      <c r="L6" s="56" t="s">
        <v>36</v>
      </c>
    </row>
    <row r="7" spans="1:12" s="35" customFormat="1" ht="15.75" thickBot="1" x14ac:dyDescent="0.3">
      <c r="A7" s="55">
        <v>13</v>
      </c>
      <c r="B7" s="1">
        <v>6608</v>
      </c>
      <c r="C7" s="5" t="s">
        <v>20</v>
      </c>
      <c r="D7" s="5" t="s">
        <v>38</v>
      </c>
      <c r="E7" s="29" t="s">
        <v>33</v>
      </c>
      <c r="F7" s="1" t="s">
        <v>17</v>
      </c>
      <c r="G7" s="1">
        <v>12</v>
      </c>
      <c r="H7" s="5" t="s">
        <v>34</v>
      </c>
      <c r="I7" s="29" t="s">
        <v>35</v>
      </c>
      <c r="J7" s="6">
        <v>23087808</v>
      </c>
      <c r="K7" s="7">
        <v>69263424</v>
      </c>
      <c r="L7" s="56" t="s">
        <v>36</v>
      </c>
    </row>
    <row r="8" spans="1:12" s="35" customFormat="1" x14ac:dyDescent="0.25">
      <c r="A8" s="57">
        <v>13</v>
      </c>
      <c r="B8" s="37">
        <v>6609</v>
      </c>
      <c r="C8" s="38" t="s">
        <v>14</v>
      </c>
      <c r="D8" s="38" t="s">
        <v>32</v>
      </c>
      <c r="E8" s="38" t="s">
        <v>39</v>
      </c>
      <c r="F8" s="37" t="s">
        <v>17</v>
      </c>
      <c r="G8" s="37">
        <v>12</v>
      </c>
      <c r="H8" s="39" t="s">
        <v>34</v>
      </c>
      <c r="I8" s="51" t="s">
        <v>40</v>
      </c>
      <c r="J8" s="40">
        <v>126995356.80000001</v>
      </c>
      <c r="K8" s="41">
        <v>380986070.40000004</v>
      </c>
      <c r="L8" s="58" t="s">
        <v>36</v>
      </c>
    </row>
    <row r="9" spans="1:12" s="35" customFormat="1" x14ac:dyDescent="0.25">
      <c r="A9" s="55">
        <v>13</v>
      </c>
      <c r="B9" s="1">
        <v>6609</v>
      </c>
      <c r="C9" s="5" t="s">
        <v>20</v>
      </c>
      <c r="D9" s="5" t="s">
        <v>22</v>
      </c>
      <c r="E9" s="5" t="s">
        <v>39</v>
      </c>
      <c r="F9" s="1" t="s">
        <v>17</v>
      </c>
      <c r="G9" s="1">
        <v>12</v>
      </c>
      <c r="H9" s="23" t="s">
        <v>34</v>
      </c>
      <c r="I9" s="8" t="s">
        <v>40</v>
      </c>
      <c r="J9" s="6">
        <v>23087808</v>
      </c>
      <c r="K9" s="7">
        <v>69263424</v>
      </c>
      <c r="L9" s="56" t="s">
        <v>36</v>
      </c>
    </row>
    <row r="10" spans="1:12" s="35" customFormat="1" x14ac:dyDescent="0.25">
      <c r="A10" s="59">
        <v>13</v>
      </c>
      <c r="B10" s="30">
        <v>6609</v>
      </c>
      <c r="C10" s="29" t="s">
        <v>20</v>
      </c>
      <c r="D10" s="29" t="s">
        <v>38</v>
      </c>
      <c r="E10" s="29" t="s">
        <v>39</v>
      </c>
      <c r="F10" s="30" t="s">
        <v>17</v>
      </c>
      <c r="G10" s="30">
        <v>12</v>
      </c>
      <c r="H10" s="42" t="s">
        <v>34</v>
      </c>
      <c r="I10" s="31" t="s">
        <v>40</v>
      </c>
      <c r="J10" s="36">
        <v>23087808</v>
      </c>
      <c r="K10" s="43">
        <v>69263424</v>
      </c>
      <c r="L10" s="60" t="s">
        <v>36</v>
      </c>
    </row>
    <row r="11" spans="1:12" s="35" customFormat="1" x14ac:dyDescent="0.25">
      <c r="A11" s="57">
        <v>13</v>
      </c>
      <c r="B11" s="37">
        <v>6610</v>
      </c>
      <c r="C11" s="38" t="s">
        <v>14</v>
      </c>
      <c r="D11" s="38" t="s">
        <v>32</v>
      </c>
      <c r="E11" s="38" t="s">
        <v>41</v>
      </c>
      <c r="F11" s="37" t="s">
        <v>17</v>
      </c>
      <c r="G11" s="37">
        <v>12</v>
      </c>
      <c r="H11" s="38" t="s">
        <v>34</v>
      </c>
      <c r="I11" s="51" t="s">
        <v>35</v>
      </c>
      <c r="J11" s="40">
        <v>126995356.80000001</v>
      </c>
      <c r="K11" s="41">
        <v>380986070.40000004</v>
      </c>
      <c r="L11" s="58" t="s">
        <v>36</v>
      </c>
    </row>
    <row r="12" spans="1:12" s="35" customFormat="1" x14ac:dyDescent="0.25">
      <c r="A12" s="55">
        <v>13</v>
      </c>
      <c r="B12" s="1">
        <v>6610</v>
      </c>
      <c r="C12" s="5" t="s">
        <v>20</v>
      </c>
      <c r="D12" s="5" t="s">
        <v>37</v>
      </c>
      <c r="E12" s="5" t="s">
        <v>41</v>
      </c>
      <c r="F12" s="1" t="s">
        <v>17</v>
      </c>
      <c r="G12" s="1">
        <v>12</v>
      </c>
      <c r="H12" s="5" t="s">
        <v>34</v>
      </c>
      <c r="I12" s="8" t="s">
        <v>35</v>
      </c>
      <c r="J12" s="6">
        <v>23087808</v>
      </c>
      <c r="K12" s="7">
        <v>69263424</v>
      </c>
      <c r="L12" s="56" t="s">
        <v>36</v>
      </c>
    </row>
    <row r="13" spans="1:12" s="35" customFormat="1" x14ac:dyDescent="0.25">
      <c r="A13" s="59">
        <v>13</v>
      </c>
      <c r="B13" s="30">
        <v>6610</v>
      </c>
      <c r="C13" s="29" t="s">
        <v>20</v>
      </c>
      <c r="D13" s="29" t="s">
        <v>38</v>
      </c>
      <c r="E13" s="29" t="s">
        <v>41</v>
      </c>
      <c r="F13" s="30" t="s">
        <v>17</v>
      </c>
      <c r="G13" s="30">
        <v>12</v>
      </c>
      <c r="H13" s="29" t="s">
        <v>34</v>
      </c>
      <c r="I13" s="31" t="s">
        <v>35</v>
      </c>
      <c r="J13" s="36">
        <v>23087808</v>
      </c>
      <c r="K13" s="43">
        <v>69263424</v>
      </c>
      <c r="L13" s="60" t="s">
        <v>36</v>
      </c>
    </row>
    <row r="14" spans="1:12" s="35" customFormat="1" x14ac:dyDescent="0.25">
      <c r="A14" s="57">
        <v>13</v>
      </c>
      <c r="B14" s="37">
        <v>6611</v>
      </c>
      <c r="C14" s="38" t="s">
        <v>14</v>
      </c>
      <c r="D14" s="38" t="s">
        <v>32</v>
      </c>
      <c r="E14" s="38" t="s">
        <v>42</v>
      </c>
      <c r="F14" s="37" t="s">
        <v>17</v>
      </c>
      <c r="G14" s="37">
        <v>12</v>
      </c>
      <c r="H14" s="38" t="s">
        <v>34</v>
      </c>
      <c r="I14" s="51" t="s">
        <v>35</v>
      </c>
      <c r="J14" s="40">
        <v>126995356.80000001</v>
      </c>
      <c r="K14" s="41">
        <v>380986070.40000004</v>
      </c>
      <c r="L14" s="58" t="s">
        <v>36</v>
      </c>
    </row>
    <row r="15" spans="1:12" s="35" customFormat="1" x14ac:dyDescent="0.25">
      <c r="A15" s="55">
        <v>13</v>
      </c>
      <c r="B15" s="1">
        <v>6611</v>
      </c>
      <c r="C15" s="5" t="s">
        <v>20</v>
      </c>
      <c r="D15" s="5" t="s">
        <v>37</v>
      </c>
      <c r="E15" s="5" t="s">
        <v>42</v>
      </c>
      <c r="F15" s="1" t="s">
        <v>17</v>
      </c>
      <c r="G15" s="1">
        <v>12</v>
      </c>
      <c r="H15" s="5" t="s">
        <v>34</v>
      </c>
      <c r="I15" s="8" t="s">
        <v>35</v>
      </c>
      <c r="J15" s="6">
        <v>23087808</v>
      </c>
      <c r="K15" s="7">
        <v>69263424</v>
      </c>
      <c r="L15" s="56" t="s">
        <v>36</v>
      </c>
    </row>
    <row r="16" spans="1:12" s="35" customFormat="1" x14ac:dyDescent="0.25">
      <c r="A16" s="59">
        <v>13</v>
      </c>
      <c r="B16" s="30">
        <v>6611</v>
      </c>
      <c r="C16" s="29" t="s">
        <v>20</v>
      </c>
      <c r="D16" s="29" t="s">
        <v>38</v>
      </c>
      <c r="E16" s="29" t="s">
        <v>42</v>
      </c>
      <c r="F16" s="30" t="s">
        <v>17</v>
      </c>
      <c r="G16" s="30">
        <v>12</v>
      </c>
      <c r="H16" s="29" t="s">
        <v>34</v>
      </c>
      <c r="I16" s="31" t="s">
        <v>35</v>
      </c>
      <c r="J16" s="36">
        <v>23087808</v>
      </c>
      <c r="K16" s="43">
        <v>69263424</v>
      </c>
      <c r="L16" s="60" t="s">
        <v>36</v>
      </c>
    </row>
    <row r="17" spans="1:14" s="35" customFormat="1" x14ac:dyDescent="0.25">
      <c r="A17" s="55">
        <v>13</v>
      </c>
      <c r="B17" s="1">
        <v>6612</v>
      </c>
      <c r="C17" s="5" t="s">
        <v>14</v>
      </c>
      <c r="D17" s="5" t="s">
        <v>32</v>
      </c>
      <c r="E17" s="5" t="s">
        <v>43</v>
      </c>
      <c r="F17" s="1" t="s">
        <v>17</v>
      </c>
      <c r="G17" s="1">
        <v>12</v>
      </c>
      <c r="H17" s="5" t="s">
        <v>34</v>
      </c>
      <c r="I17" s="51" t="s">
        <v>35</v>
      </c>
      <c r="J17" s="6">
        <v>126995356.80000001</v>
      </c>
      <c r="K17" s="7">
        <v>380986070.40000004</v>
      </c>
      <c r="L17" s="58" t="s">
        <v>36</v>
      </c>
    </row>
    <row r="18" spans="1:14" s="35" customFormat="1" x14ac:dyDescent="0.25">
      <c r="A18" s="61">
        <v>13</v>
      </c>
      <c r="B18" s="25">
        <v>6612</v>
      </c>
      <c r="C18" s="24" t="s">
        <v>20</v>
      </c>
      <c r="D18" s="24" t="s">
        <v>37</v>
      </c>
      <c r="E18" s="24" t="s">
        <v>43</v>
      </c>
      <c r="F18" s="25" t="s">
        <v>17</v>
      </c>
      <c r="G18" s="25">
        <v>12</v>
      </c>
      <c r="H18" s="24" t="s">
        <v>34</v>
      </c>
      <c r="I18" s="26" t="s">
        <v>35</v>
      </c>
      <c r="J18" s="27">
        <v>23087808</v>
      </c>
      <c r="K18" s="28">
        <v>69263424</v>
      </c>
      <c r="L18" s="62" t="s">
        <v>36</v>
      </c>
    </row>
    <row r="19" spans="1:14" s="35" customFormat="1" x14ac:dyDescent="0.25">
      <c r="A19" s="59">
        <v>13</v>
      </c>
      <c r="B19" s="30">
        <v>6612</v>
      </c>
      <c r="C19" s="29" t="s">
        <v>20</v>
      </c>
      <c r="D19" s="29" t="s">
        <v>38</v>
      </c>
      <c r="E19" s="29" t="s">
        <v>43</v>
      </c>
      <c r="F19" s="30" t="s">
        <v>17</v>
      </c>
      <c r="G19" s="30">
        <v>12</v>
      </c>
      <c r="H19" s="29" t="s">
        <v>34</v>
      </c>
      <c r="I19" s="31" t="s">
        <v>35</v>
      </c>
      <c r="J19" s="36">
        <v>23087808</v>
      </c>
      <c r="K19" s="43">
        <v>69263424</v>
      </c>
      <c r="L19" s="60" t="s">
        <v>36</v>
      </c>
      <c r="M19" s="72"/>
    </row>
    <row r="20" spans="1:14" s="35" customFormat="1" x14ac:dyDescent="0.25">
      <c r="A20" s="57">
        <v>8</v>
      </c>
      <c r="B20" s="37">
        <v>6613</v>
      </c>
      <c r="C20" s="38" t="s">
        <v>14</v>
      </c>
      <c r="D20" s="38" t="s">
        <v>32</v>
      </c>
      <c r="E20" s="38" t="s">
        <v>44</v>
      </c>
      <c r="F20" s="37" t="s">
        <v>17</v>
      </c>
      <c r="G20" s="37">
        <v>12</v>
      </c>
      <c r="H20" s="38" t="s">
        <v>34</v>
      </c>
      <c r="I20" s="8" t="s">
        <v>35</v>
      </c>
      <c r="J20" s="40">
        <v>137422108.80000001</v>
      </c>
      <c r="K20" s="41">
        <v>377910799.20000005</v>
      </c>
      <c r="L20" s="58" t="s">
        <v>45</v>
      </c>
    </row>
    <row r="21" spans="1:14" s="35" customFormat="1" x14ac:dyDescent="0.25">
      <c r="A21" s="55">
        <v>8</v>
      </c>
      <c r="B21" s="1">
        <v>6613</v>
      </c>
      <c r="C21" s="5" t="s">
        <v>20</v>
      </c>
      <c r="D21" s="5" t="s">
        <v>37</v>
      </c>
      <c r="E21" s="5" t="s">
        <v>44</v>
      </c>
      <c r="F21" s="1" t="s">
        <v>17</v>
      </c>
      <c r="G21" s="1">
        <v>12</v>
      </c>
      <c r="H21" s="5" t="s">
        <v>34</v>
      </c>
      <c r="I21" s="8" t="s">
        <v>35</v>
      </c>
      <c r="J21" s="6">
        <v>26320101.120000005</v>
      </c>
      <c r="K21" s="7">
        <v>72380278.080000013</v>
      </c>
      <c r="L21" s="56" t="s">
        <v>45</v>
      </c>
    </row>
    <row r="22" spans="1:14" s="35" customFormat="1" x14ac:dyDescent="0.25">
      <c r="A22" s="59">
        <v>8</v>
      </c>
      <c r="B22" s="30">
        <v>6613</v>
      </c>
      <c r="C22" s="29" t="s">
        <v>20</v>
      </c>
      <c r="D22" s="29" t="s">
        <v>38</v>
      </c>
      <c r="E22" s="29" t="s">
        <v>44</v>
      </c>
      <c r="F22" s="30" t="s">
        <v>17</v>
      </c>
      <c r="G22" s="30">
        <v>12</v>
      </c>
      <c r="H22" s="29" t="s">
        <v>34</v>
      </c>
      <c r="I22" s="31" t="s">
        <v>35</v>
      </c>
      <c r="J22" s="36">
        <v>26320101.120000005</v>
      </c>
      <c r="K22" s="43">
        <v>72380278.080000013</v>
      </c>
      <c r="L22" s="60" t="s">
        <v>45</v>
      </c>
    </row>
    <row r="23" spans="1:14" s="35" customFormat="1" x14ac:dyDescent="0.25">
      <c r="A23" s="55">
        <v>9</v>
      </c>
      <c r="B23" s="1">
        <v>6614</v>
      </c>
      <c r="C23" s="5" t="s">
        <v>14</v>
      </c>
      <c r="D23" s="5" t="s">
        <v>32</v>
      </c>
      <c r="E23" s="5" t="s">
        <v>46</v>
      </c>
      <c r="F23" s="1" t="s">
        <v>17</v>
      </c>
      <c r="G23" s="1">
        <v>12</v>
      </c>
      <c r="H23" s="5" t="s">
        <v>34</v>
      </c>
      <c r="I23" s="51" t="s">
        <v>35</v>
      </c>
      <c r="J23" s="6">
        <v>137422108.80000001</v>
      </c>
      <c r="K23" s="7">
        <v>377910799.20000005</v>
      </c>
      <c r="L23" s="58" t="s">
        <v>45</v>
      </c>
      <c r="N23" s="72"/>
    </row>
    <row r="24" spans="1:14" s="35" customFormat="1" x14ac:dyDescent="0.25">
      <c r="A24" s="61">
        <v>9</v>
      </c>
      <c r="B24" s="25">
        <v>6614</v>
      </c>
      <c r="C24" s="24" t="s">
        <v>20</v>
      </c>
      <c r="D24" s="24" t="s">
        <v>37</v>
      </c>
      <c r="E24" s="24" t="s">
        <v>46</v>
      </c>
      <c r="F24" s="25" t="s">
        <v>17</v>
      </c>
      <c r="G24" s="25">
        <v>12</v>
      </c>
      <c r="H24" s="24" t="s">
        <v>34</v>
      </c>
      <c r="I24" s="26" t="s">
        <v>35</v>
      </c>
      <c r="J24" s="27">
        <v>26320101.120000005</v>
      </c>
      <c r="K24" s="28">
        <v>72380278.080000013</v>
      </c>
      <c r="L24" s="62" t="s">
        <v>45</v>
      </c>
    </row>
    <row r="25" spans="1:14" s="35" customFormat="1" x14ac:dyDescent="0.25">
      <c r="A25" s="59">
        <v>9</v>
      </c>
      <c r="B25" s="30">
        <v>6614</v>
      </c>
      <c r="C25" s="29" t="s">
        <v>20</v>
      </c>
      <c r="D25" s="29" t="s">
        <v>38</v>
      </c>
      <c r="E25" s="29" t="s">
        <v>46</v>
      </c>
      <c r="F25" s="30" t="s">
        <v>17</v>
      </c>
      <c r="G25" s="30">
        <v>12</v>
      </c>
      <c r="H25" s="29" t="s">
        <v>34</v>
      </c>
      <c r="I25" s="31" t="s">
        <v>35</v>
      </c>
      <c r="J25" s="36">
        <v>26320101.120000005</v>
      </c>
      <c r="K25" s="43">
        <v>72380278.080000013</v>
      </c>
      <c r="L25" s="60" t="s">
        <v>45</v>
      </c>
    </row>
    <row r="26" spans="1:14" s="35" customFormat="1" ht="25.5" x14ac:dyDescent="0.25">
      <c r="A26" s="55">
        <v>4</v>
      </c>
      <c r="B26" s="1">
        <v>6615</v>
      </c>
      <c r="C26" s="5" t="s">
        <v>14</v>
      </c>
      <c r="D26" s="5" t="s">
        <v>32</v>
      </c>
      <c r="E26" s="5" t="s">
        <v>47</v>
      </c>
      <c r="F26" s="1" t="s">
        <v>17</v>
      </c>
      <c r="G26" s="1">
        <v>12</v>
      </c>
      <c r="H26" s="5" t="s">
        <v>34</v>
      </c>
      <c r="I26" s="8" t="s">
        <v>40</v>
      </c>
      <c r="J26" s="6">
        <v>137422108.80000001</v>
      </c>
      <c r="K26" s="7">
        <v>343555272</v>
      </c>
      <c r="L26" s="58" t="s">
        <v>48</v>
      </c>
    </row>
    <row r="27" spans="1:14" s="35" customFormat="1" ht="25.5" x14ac:dyDescent="0.25">
      <c r="A27" s="61">
        <v>4</v>
      </c>
      <c r="B27" s="25">
        <v>6615</v>
      </c>
      <c r="C27" s="24" t="s">
        <v>20</v>
      </c>
      <c r="D27" s="24" t="s">
        <v>37</v>
      </c>
      <c r="E27" s="24" t="s">
        <v>47</v>
      </c>
      <c r="F27" s="25" t="s">
        <v>17</v>
      </c>
      <c r="G27" s="25">
        <v>12</v>
      </c>
      <c r="H27" s="24" t="s">
        <v>34</v>
      </c>
      <c r="I27" s="26" t="s">
        <v>40</v>
      </c>
      <c r="J27" s="27">
        <v>26320101.120000005</v>
      </c>
      <c r="K27" s="28">
        <v>65800252.800000012</v>
      </c>
      <c r="L27" s="62" t="s">
        <v>48</v>
      </c>
    </row>
    <row r="28" spans="1:14" s="35" customFormat="1" ht="25.5" x14ac:dyDescent="0.25">
      <c r="A28" s="59">
        <v>4</v>
      </c>
      <c r="B28" s="30">
        <v>6615</v>
      </c>
      <c r="C28" s="29" t="s">
        <v>20</v>
      </c>
      <c r="D28" s="29" t="s">
        <v>38</v>
      </c>
      <c r="E28" s="29" t="s">
        <v>47</v>
      </c>
      <c r="F28" s="30" t="s">
        <v>17</v>
      </c>
      <c r="G28" s="30">
        <v>12</v>
      </c>
      <c r="H28" s="29" t="s">
        <v>34</v>
      </c>
      <c r="I28" s="31" t="s">
        <v>40</v>
      </c>
      <c r="J28" s="36">
        <v>26320101.120000005</v>
      </c>
      <c r="K28" s="43">
        <v>65800252.800000012</v>
      </c>
      <c r="L28" s="60" t="s">
        <v>48</v>
      </c>
    </row>
    <row r="29" spans="1:14" s="35" customFormat="1" x14ac:dyDescent="0.25">
      <c r="A29" s="55">
        <v>2</v>
      </c>
      <c r="B29" s="1">
        <v>6616</v>
      </c>
      <c r="C29" s="5" t="s">
        <v>14</v>
      </c>
      <c r="D29" s="5" t="s">
        <v>32</v>
      </c>
      <c r="E29" s="5" t="s">
        <v>27</v>
      </c>
      <c r="F29" s="1" t="s">
        <v>17</v>
      </c>
      <c r="G29" s="1">
        <v>12</v>
      </c>
      <c r="H29" s="23" t="s">
        <v>34</v>
      </c>
      <c r="I29" s="5" t="s">
        <v>40</v>
      </c>
      <c r="J29" s="6">
        <v>147848860.80000001</v>
      </c>
      <c r="K29" s="7">
        <v>369622152</v>
      </c>
      <c r="L29" s="56" t="s">
        <v>48</v>
      </c>
    </row>
    <row r="30" spans="1:14" s="35" customFormat="1" x14ac:dyDescent="0.25">
      <c r="A30" s="55">
        <v>2</v>
      </c>
      <c r="B30" s="1">
        <v>6616</v>
      </c>
      <c r="C30" s="5" t="s">
        <v>20</v>
      </c>
      <c r="D30" s="5" t="s">
        <v>22</v>
      </c>
      <c r="E30" s="5" t="s">
        <v>27</v>
      </c>
      <c r="F30" s="1" t="s">
        <v>17</v>
      </c>
      <c r="G30" s="1">
        <v>12</v>
      </c>
      <c r="H30" s="23" t="s">
        <v>34</v>
      </c>
      <c r="I30" s="5" t="s">
        <v>40</v>
      </c>
      <c r="J30" s="6">
        <v>29552394.240000006</v>
      </c>
      <c r="K30" s="7">
        <v>73880985.600000009</v>
      </c>
      <c r="L30" s="56" t="s">
        <v>48</v>
      </c>
    </row>
    <row r="31" spans="1:14" s="35" customFormat="1" x14ac:dyDescent="0.25">
      <c r="A31" s="59">
        <v>2</v>
      </c>
      <c r="B31" s="30">
        <v>6616</v>
      </c>
      <c r="C31" s="29" t="s">
        <v>20</v>
      </c>
      <c r="D31" s="29" t="s">
        <v>38</v>
      </c>
      <c r="E31" s="29" t="s">
        <v>27</v>
      </c>
      <c r="F31" s="30" t="s">
        <v>17</v>
      </c>
      <c r="G31" s="30">
        <v>12</v>
      </c>
      <c r="H31" s="29" t="s">
        <v>34</v>
      </c>
      <c r="I31" s="31" t="s">
        <v>40</v>
      </c>
      <c r="J31" s="36">
        <v>29552394.240000006</v>
      </c>
      <c r="K31" s="43">
        <v>73880985.600000009</v>
      </c>
      <c r="L31" s="60" t="s">
        <v>48</v>
      </c>
    </row>
    <row r="32" spans="1:14" s="35" customFormat="1" x14ac:dyDescent="0.25">
      <c r="A32" s="63">
        <v>10</v>
      </c>
      <c r="B32" s="33">
        <v>6617</v>
      </c>
      <c r="C32" s="32" t="s">
        <v>14</v>
      </c>
      <c r="D32" s="32" t="s">
        <v>32</v>
      </c>
      <c r="E32" s="32" t="s">
        <v>49</v>
      </c>
      <c r="F32" s="33" t="s">
        <v>17</v>
      </c>
      <c r="G32" s="33">
        <v>12</v>
      </c>
      <c r="H32" s="32" t="s">
        <v>34</v>
      </c>
      <c r="I32" s="33" t="s">
        <v>35</v>
      </c>
      <c r="J32" s="34">
        <v>137422108.80000001</v>
      </c>
      <c r="K32" s="7">
        <v>377910799.20000005</v>
      </c>
      <c r="L32" s="64" t="s">
        <v>45</v>
      </c>
    </row>
    <row r="33" spans="1:12" s="35" customFormat="1" x14ac:dyDescent="0.25">
      <c r="A33" s="63">
        <v>10</v>
      </c>
      <c r="B33" s="33">
        <v>6617</v>
      </c>
      <c r="C33" s="32" t="s">
        <v>20</v>
      </c>
      <c r="D33" s="32" t="s">
        <v>37</v>
      </c>
      <c r="E33" s="32" t="s">
        <v>49</v>
      </c>
      <c r="F33" s="33" t="s">
        <v>17</v>
      </c>
      <c r="G33" s="33">
        <v>12</v>
      </c>
      <c r="H33" s="32" t="s">
        <v>34</v>
      </c>
      <c r="I33" s="33" t="s">
        <v>35</v>
      </c>
      <c r="J33" s="34">
        <v>26320101.120000005</v>
      </c>
      <c r="K33" s="7">
        <v>72380278.080000013</v>
      </c>
      <c r="L33" s="64" t="s">
        <v>45</v>
      </c>
    </row>
    <row r="34" spans="1:12" s="35" customFormat="1" ht="15.75" thickBot="1" x14ac:dyDescent="0.3">
      <c r="A34" s="59">
        <v>10</v>
      </c>
      <c r="B34" s="25">
        <v>6617</v>
      </c>
      <c r="C34" s="24" t="s">
        <v>20</v>
      </c>
      <c r="D34" s="24" t="s">
        <v>38</v>
      </c>
      <c r="E34" s="24" t="s">
        <v>49</v>
      </c>
      <c r="F34" s="25" t="s">
        <v>17</v>
      </c>
      <c r="G34" s="25">
        <v>12</v>
      </c>
      <c r="H34" s="24" t="s">
        <v>34</v>
      </c>
      <c r="I34" s="26" t="s">
        <v>35</v>
      </c>
      <c r="J34" s="27">
        <v>26320101.120000005</v>
      </c>
      <c r="K34" s="28">
        <v>72380278.080000013</v>
      </c>
      <c r="L34" s="62" t="s">
        <v>45</v>
      </c>
    </row>
    <row r="35" spans="1:12" s="35" customFormat="1" x14ac:dyDescent="0.25">
      <c r="A35" s="73">
        <v>13</v>
      </c>
      <c r="B35" s="81">
        <v>6618</v>
      </c>
      <c r="C35" s="38" t="s">
        <v>14</v>
      </c>
      <c r="D35" s="38" t="s">
        <v>50</v>
      </c>
      <c r="E35" s="38" t="s">
        <v>51</v>
      </c>
      <c r="F35" s="37" t="s">
        <v>17</v>
      </c>
      <c r="G35" s="37">
        <v>12</v>
      </c>
      <c r="H35" s="38" t="s">
        <v>52</v>
      </c>
      <c r="I35" s="82" t="s">
        <v>19</v>
      </c>
      <c r="J35" s="40">
        <v>89682480</v>
      </c>
      <c r="K35" s="41">
        <v>269047440</v>
      </c>
      <c r="L35" s="83" t="s">
        <v>36</v>
      </c>
    </row>
    <row r="36" spans="1:12" s="35" customFormat="1" x14ac:dyDescent="0.25">
      <c r="A36" s="73">
        <v>13</v>
      </c>
      <c r="B36" s="84">
        <v>6618</v>
      </c>
      <c r="C36" s="5" t="s">
        <v>20</v>
      </c>
      <c r="D36" s="5" t="s">
        <v>37</v>
      </c>
      <c r="E36" s="5" t="s">
        <v>51</v>
      </c>
      <c r="F36" s="1" t="s">
        <v>17</v>
      </c>
      <c r="G36" s="1">
        <v>12</v>
      </c>
      <c r="H36" s="5" t="s">
        <v>52</v>
      </c>
      <c r="I36" s="8" t="s">
        <v>19</v>
      </c>
      <c r="J36" s="6">
        <v>23087808</v>
      </c>
      <c r="K36" s="7">
        <v>69263424</v>
      </c>
      <c r="L36" s="85" t="s">
        <v>36</v>
      </c>
    </row>
    <row r="37" spans="1:12" s="35" customFormat="1" ht="15.75" thickBot="1" x14ac:dyDescent="0.3">
      <c r="A37" s="74">
        <v>13</v>
      </c>
      <c r="B37" s="86">
        <v>6618</v>
      </c>
      <c r="C37" s="29" t="s">
        <v>20</v>
      </c>
      <c r="D37" s="29" t="s">
        <v>38</v>
      </c>
      <c r="E37" s="29" t="s">
        <v>51</v>
      </c>
      <c r="F37" s="30" t="s">
        <v>17</v>
      </c>
      <c r="G37" s="30">
        <v>12</v>
      </c>
      <c r="H37" s="29" t="s">
        <v>52</v>
      </c>
      <c r="I37" s="31" t="s">
        <v>19</v>
      </c>
      <c r="J37" s="36">
        <v>23087808</v>
      </c>
      <c r="K37" s="43">
        <v>69263424</v>
      </c>
      <c r="L37" s="87" t="s">
        <v>36</v>
      </c>
    </row>
    <row r="38" spans="1:12" s="35" customFormat="1" x14ac:dyDescent="0.25">
      <c r="A38" s="55">
        <v>13</v>
      </c>
      <c r="B38" s="75">
        <v>6619</v>
      </c>
      <c r="C38" s="76" t="s">
        <v>14</v>
      </c>
      <c r="D38" s="76" t="s">
        <v>32</v>
      </c>
      <c r="E38" s="76" t="s">
        <v>53</v>
      </c>
      <c r="F38" s="75" t="s">
        <v>17</v>
      </c>
      <c r="G38" s="75">
        <v>12</v>
      </c>
      <c r="H38" s="77" t="s">
        <v>34</v>
      </c>
      <c r="I38" s="51" t="s">
        <v>40</v>
      </c>
      <c r="J38" s="78">
        <v>126995356.80000001</v>
      </c>
      <c r="K38" s="79">
        <v>380986070.40000004</v>
      </c>
      <c r="L38" s="80" t="s">
        <v>36</v>
      </c>
    </row>
    <row r="39" spans="1:12" s="35" customFormat="1" x14ac:dyDescent="0.25">
      <c r="A39" s="55">
        <v>13</v>
      </c>
      <c r="B39" s="1">
        <v>6619</v>
      </c>
      <c r="C39" s="5" t="s">
        <v>20</v>
      </c>
      <c r="D39" s="5" t="s">
        <v>22</v>
      </c>
      <c r="E39" s="5" t="s">
        <v>53</v>
      </c>
      <c r="F39" s="1" t="s">
        <v>17</v>
      </c>
      <c r="G39" s="1">
        <v>12</v>
      </c>
      <c r="H39" s="23" t="s">
        <v>34</v>
      </c>
      <c r="I39" s="8" t="s">
        <v>40</v>
      </c>
      <c r="J39" s="6">
        <v>23087808</v>
      </c>
      <c r="K39" s="7">
        <v>69263424</v>
      </c>
      <c r="L39" s="56" t="s">
        <v>36</v>
      </c>
    </row>
    <row r="40" spans="1:12" s="35" customFormat="1" x14ac:dyDescent="0.25">
      <c r="A40" s="59">
        <v>13</v>
      </c>
      <c r="B40" s="30">
        <v>6619</v>
      </c>
      <c r="C40" s="29" t="s">
        <v>20</v>
      </c>
      <c r="D40" s="29" t="s">
        <v>38</v>
      </c>
      <c r="E40" s="29" t="s">
        <v>53</v>
      </c>
      <c r="F40" s="30" t="s">
        <v>17</v>
      </c>
      <c r="G40" s="30">
        <v>12</v>
      </c>
      <c r="H40" s="29" t="s">
        <v>34</v>
      </c>
      <c r="I40" s="8" t="s">
        <v>40</v>
      </c>
      <c r="J40" s="36">
        <v>23087808</v>
      </c>
      <c r="K40" s="43">
        <v>69263424</v>
      </c>
      <c r="L40" s="60" t="s">
        <v>36</v>
      </c>
    </row>
    <row r="41" spans="1:12" s="35" customFormat="1" x14ac:dyDescent="0.25">
      <c r="A41" s="55">
        <v>7</v>
      </c>
      <c r="B41" s="1">
        <v>6620</v>
      </c>
      <c r="C41" s="5" t="s">
        <v>14</v>
      </c>
      <c r="D41" s="5" t="s">
        <v>32</v>
      </c>
      <c r="E41" s="5" t="s">
        <v>54</v>
      </c>
      <c r="F41" s="1" t="s">
        <v>17</v>
      </c>
      <c r="G41" s="1">
        <v>12</v>
      </c>
      <c r="H41" s="5" t="s">
        <v>34</v>
      </c>
      <c r="I41" s="8" t="s">
        <v>35</v>
      </c>
      <c r="J41" s="6">
        <v>126995356.80000001</v>
      </c>
      <c r="K41" s="7">
        <v>380986070.40000004</v>
      </c>
      <c r="L41" s="56" t="s">
        <v>36</v>
      </c>
    </row>
    <row r="42" spans="1:12" s="35" customFormat="1" x14ac:dyDescent="0.25">
      <c r="A42" s="55">
        <v>7</v>
      </c>
      <c r="B42" s="1">
        <v>6620</v>
      </c>
      <c r="C42" s="5" t="s">
        <v>20</v>
      </c>
      <c r="D42" s="5" t="s">
        <v>37</v>
      </c>
      <c r="E42" s="5" t="s">
        <v>54</v>
      </c>
      <c r="F42" s="1" t="s">
        <v>17</v>
      </c>
      <c r="G42" s="1">
        <v>12</v>
      </c>
      <c r="H42" s="5" t="s">
        <v>34</v>
      </c>
      <c r="I42" s="8" t="s">
        <v>35</v>
      </c>
      <c r="J42" s="6">
        <v>23087808</v>
      </c>
      <c r="K42" s="7">
        <v>69263424</v>
      </c>
      <c r="L42" s="56" t="s">
        <v>36</v>
      </c>
    </row>
    <row r="43" spans="1:12" s="35" customFormat="1" x14ac:dyDescent="0.25">
      <c r="A43" s="59">
        <v>7</v>
      </c>
      <c r="B43" s="30">
        <v>6620</v>
      </c>
      <c r="C43" s="29" t="s">
        <v>20</v>
      </c>
      <c r="D43" s="29" t="s">
        <v>38</v>
      </c>
      <c r="E43" s="29" t="s">
        <v>54</v>
      </c>
      <c r="F43" s="30" t="s">
        <v>17</v>
      </c>
      <c r="G43" s="30">
        <v>12</v>
      </c>
      <c r="H43" s="29" t="s">
        <v>34</v>
      </c>
      <c r="I43" s="8" t="s">
        <v>35</v>
      </c>
      <c r="J43" s="36">
        <v>23087808</v>
      </c>
      <c r="K43" s="43">
        <v>69263424</v>
      </c>
      <c r="L43" s="60" t="s">
        <v>36</v>
      </c>
    </row>
    <row r="44" spans="1:12" s="35" customFormat="1" x14ac:dyDescent="0.25">
      <c r="A44" s="55">
        <v>8</v>
      </c>
      <c r="B44" s="1">
        <v>6621</v>
      </c>
      <c r="C44" s="5" t="s">
        <v>14</v>
      </c>
      <c r="D44" s="5" t="s">
        <v>32</v>
      </c>
      <c r="E44" s="5" t="s">
        <v>55</v>
      </c>
      <c r="F44" s="1" t="s">
        <v>17</v>
      </c>
      <c r="G44" s="1">
        <v>12</v>
      </c>
      <c r="H44" s="5" t="s">
        <v>34</v>
      </c>
      <c r="I44" s="8" t="s">
        <v>40</v>
      </c>
      <c r="J44" s="6">
        <v>137422108.80000001</v>
      </c>
      <c r="K44" s="7">
        <v>377910799.20000005</v>
      </c>
      <c r="L44" s="56" t="s">
        <v>45</v>
      </c>
    </row>
    <row r="45" spans="1:12" s="35" customFormat="1" x14ac:dyDescent="0.25">
      <c r="A45" s="55">
        <v>8</v>
      </c>
      <c r="B45" s="1">
        <v>6621</v>
      </c>
      <c r="C45" s="5" t="s">
        <v>20</v>
      </c>
      <c r="D45" s="5" t="s">
        <v>37</v>
      </c>
      <c r="E45" s="5" t="s">
        <v>55</v>
      </c>
      <c r="F45" s="1" t="s">
        <v>17</v>
      </c>
      <c r="G45" s="1">
        <v>12</v>
      </c>
      <c r="H45" s="5" t="s">
        <v>34</v>
      </c>
      <c r="I45" s="8" t="s">
        <v>40</v>
      </c>
      <c r="J45" s="6">
        <v>26320101.120000005</v>
      </c>
      <c r="K45" s="7">
        <v>72380278.080000013</v>
      </c>
      <c r="L45" s="56" t="s">
        <v>45</v>
      </c>
    </row>
    <row r="46" spans="1:12" s="35" customFormat="1" x14ac:dyDescent="0.25">
      <c r="A46" s="65">
        <v>8</v>
      </c>
      <c r="B46" s="66">
        <v>6621</v>
      </c>
      <c r="C46" s="67" t="s">
        <v>20</v>
      </c>
      <c r="D46" s="67" t="s">
        <v>38</v>
      </c>
      <c r="E46" s="67" t="s">
        <v>55</v>
      </c>
      <c r="F46" s="66" t="s">
        <v>17</v>
      </c>
      <c r="G46" s="66">
        <v>12</v>
      </c>
      <c r="H46" s="67" t="s">
        <v>34</v>
      </c>
      <c r="I46" s="68" t="s">
        <v>40</v>
      </c>
      <c r="J46" s="69">
        <v>26320101.120000005</v>
      </c>
      <c r="K46" s="70">
        <v>72380278.080000013</v>
      </c>
      <c r="L46" s="71" t="s">
        <v>45</v>
      </c>
    </row>
    <row r="47" spans="1:12" s="35" customFormat="1" x14ac:dyDescent="0.25"/>
    <row r="48" spans="1:12" s="35" customFormat="1" x14ac:dyDescent="0.25"/>
  </sheetData>
  <mergeCells count="1">
    <mergeCell ref="A3:L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BD0EFDBC9B3A47A285034A32BC1420" ma:contentTypeVersion="4" ma:contentTypeDescription="Crear nuevo documento." ma:contentTypeScope="" ma:versionID="27f541fdaf7cc737f9ae1b6420df115b">
  <xsd:schema xmlns:xsd="http://www.w3.org/2001/XMLSchema" xmlns:xs="http://www.w3.org/2001/XMLSchema" xmlns:p="http://schemas.microsoft.com/office/2006/metadata/properties" xmlns:ns2="5abe0c6b-1b6f-4662-ac98-bf4479006dbb" xmlns:ns3="f7ff8d7f-940f-4cc2-af82-4ba53a69da55" targetNamespace="http://schemas.microsoft.com/office/2006/metadata/properties" ma:root="true" ma:fieldsID="9a99d5d4eaa92afb3538d4307862da13" ns2:_="" ns3:_="">
    <xsd:import namespace="5abe0c6b-1b6f-4662-ac98-bf4479006dbb"/>
    <xsd:import namespace="f7ff8d7f-940f-4cc2-af82-4ba53a69d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e0c6b-1b6f-4662-ac98-bf4479006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8d7f-940f-4cc2-af82-4ba53a69d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F93231-EE11-43F8-9A47-15F341CDB0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110D19-6F44-47E3-BE00-66E4B937E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be0c6b-1b6f-4662-ac98-bf4479006dbb"/>
    <ds:schemaRef ds:uri="f7ff8d7f-940f-4cc2-af82-4ba53a69d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7D9CE1-01AE-4AD1-9D20-DBDAEFB446E8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abe0c6b-1b6f-4662-ac98-bf4479006dbb"/>
    <ds:schemaRef ds:uri="http://purl.org/dc/terms/"/>
    <ds:schemaRef ds:uri="http://schemas.openxmlformats.org/package/2006/metadata/core-properties"/>
    <ds:schemaRef ds:uri="f7ff8d7f-940f-4cc2-af82-4ba53a69da5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RDS-RLP</vt:lpstr>
      <vt:lpstr>RVA-RVT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Maria Perez-Canto</dc:creator>
  <cp:keywords/>
  <dc:description/>
  <cp:lastModifiedBy>Cardenas Golsio, Claudia</cp:lastModifiedBy>
  <cp:revision/>
  <dcterms:created xsi:type="dcterms:W3CDTF">2021-02-23T14:42:45Z</dcterms:created>
  <dcterms:modified xsi:type="dcterms:W3CDTF">2021-04-19T13:32:39Z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0x0101006BBD0EFDBC9B3A47A285034A32BC1420</vt:lpwstr>
  </property>
</Properties>
</file>